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3" i="6" l="1"/>
  <c r="E33" i="6"/>
  <c r="E23" i="6"/>
  <c r="E13" i="6"/>
  <c r="E5" i="6"/>
  <c r="G8" i="8" l="1"/>
  <c r="F8" i="8"/>
  <c r="H8" i="8" s="1"/>
  <c r="E77" i="6" l="1"/>
  <c r="G43" i="6"/>
  <c r="F43" i="6"/>
  <c r="D43" i="6"/>
  <c r="C43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H43" i="6" l="1"/>
  <c r="C77" i="6"/>
  <c r="C7" i="4" s="1"/>
  <c r="C23" i="5" s="1"/>
  <c r="C42" i="5" s="1"/>
  <c r="D77" i="6"/>
  <c r="H5" i="6"/>
  <c r="E16" i="8"/>
  <c r="E6" i="8" s="1"/>
  <c r="E7" i="4"/>
  <c r="E23" i="5" s="1"/>
  <c r="E42" i="5" s="1"/>
  <c r="G77" i="6"/>
  <c r="G7" i="4" s="1"/>
  <c r="G23" i="5" s="1"/>
  <c r="H33" i="6"/>
  <c r="H23" i="6"/>
  <c r="F77" i="6"/>
  <c r="H13" i="6"/>
  <c r="C16" i="8" l="1"/>
  <c r="C6" i="8" s="1"/>
  <c r="D7" i="4"/>
  <c r="C28" i="4"/>
  <c r="C30" i="4" s="1"/>
  <c r="C16" i="4"/>
  <c r="D16" i="8"/>
  <c r="D6" i="8" s="1"/>
  <c r="D16" i="4"/>
  <c r="E16" i="4"/>
  <c r="E28" i="4"/>
  <c r="E30" i="4" s="1"/>
  <c r="G16" i="8"/>
  <c r="G6" i="8" s="1"/>
  <c r="G42" i="5"/>
  <c r="G28" i="4"/>
  <c r="G30" i="4" s="1"/>
  <c r="G16" i="4"/>
  <c r="F7" i="4"/>
  <c r="F23" i="5" s="1"/>
  <c r="F42" i="5" s="1"/>
  <c r="F16" i="8"/>
  <c r="H77" i="6"/>
  <c r="D28" i="4" l="1"/>
  <c r="D30" i="4" s="1"/>
  <c r="D23" i="5"/>
  <c r="D42" i="5" s="1"/>
  <c r="F6" i="8"/>
  <c r="H6" i="8" s="1"/>
  <c r="H16" i="8"/>
  <c r="F28" i="4"/>
  <c r="F30" i="4" s="1"/>
  <c r="H7" i="4"/>
  <c r="H23" i="5" s="1"/>
  <c r="H42" i="5" s="1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<sst xmlns="http://schemas.openxmlformats.org/spreadsheetml/2006/main" count="217" uniqueCount="146">
  <si>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</si>
  <si>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</si>
  <si>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</si>
  <si>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</si>
  <si>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</si>
  <si>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</si>
  <si>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</si>
  <si>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</si>
  <si>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</si>
  <si>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</si>
  <si>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</si>
  <si>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</si>
  <si>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</si>
  <si>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</si>
  <si>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</si>
  <si>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</si>
  <si>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</si>
  <si>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</si>
  <si>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</si>
  <si>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</si>
  <si>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</si>
  <si>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</si>
  <si>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</si>
  <si>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</si>
  <si>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</si>
  <si>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</si>
  <si>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</si>
  <si>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</si>
  <si>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</si>
  <si>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</si>
  <si>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</si>
  <si>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</si>
  <si>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</si>
  <si>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</si>
  <si>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</si>
  <si>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</si>
  <si>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</si>
  <si>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</si>
  <si>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</si>
  <si>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</si>
  <si>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</si>
  <si>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</si>
  <si>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</si>
  <si>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</si>
  <si>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</si>
  <si>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</si>
  <si>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</si>
  <si>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</si>
  <si>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</si>
  <si>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</si>
  <si>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</si>
  <si>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</si>
  <si>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</si>
  <si>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</si>
  <si>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</si>
  <si>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</si>
  <si>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</si>
  <si>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</si>
  <si>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</si>
  <si>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</si>
  <si>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</si>
  <si>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</si>
  <si>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</si>
  <si>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</si>
  <si>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</si>
  <si>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</si>
  <si>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</si>
  <si>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</si>
  <si>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</si>
  <si>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</si>
  <si>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</si>
  <si>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</si>
  <si>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</si>
  <si>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</si>
  <si>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</si>
  <si>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</si>
  <si>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</si>
  <si>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</si>
  <si>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</si>
  <si>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</si>
  <si>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</si>
  <si>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</si>
  <si>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</si>
  <si>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</si>
  <si>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</si>
  <si>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</si>
  <si>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</si>
  <si>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</si>
  <si>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</si>
  <si>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</si>
  <si>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</si>
  <si>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</si>
  <si>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</si>
  <si>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</si>
  <si>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</si>
  <si>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</si>
  <si>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</si>
  <si>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</si>
  <si>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</si>
  <si>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</si>
  <si>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</si>
  <si>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</si>
  <si>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</si>
  <si>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</si>
  <si>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</si>
  <si>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</si>
  <si>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</si>
  <si>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</si>
  <si>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</si>
  <si>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</si>
  <si>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</si>
  <si>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</si>
  <si>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</si>
  <si>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</si>
  <si>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</si>
  <si>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</si>
  <si>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</si>
  <si>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</si>
  <si>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</si>
  <si>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</si>
  <si>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</si>
  <si>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</si>
  <si>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</si>
  <si>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</si>
  <si>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</si>
  <si>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</si>
  <si>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</si>
  <si>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</si>
  <si>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</si>
  <si>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</si>
  <si>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</si>
  <si>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</si>
  <si>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</si>
  <si>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</si>
  <si>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</si>
  <si>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</si>
  <si>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</si>
  <si>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_____________________________________</t>
  </si>
  <si>
    <t>DIRECTORA GENERAL_x000D_
MONICA MACIEL MENDEZ MORALES</t>
  </si>
  <si>
    <t>ENCARGADO DE CUENTA PUBLICA_x000D_
JORGE ENRIQUE HERRERA TOVAR</t>
  </si>
  <si>
    <t>N/A</t>
  </si>
  <si>
    <t>INSTITUTO MUNICIPAL DE LAS MUJERES
Estado Analítico del Ejercicio del Presupuesto de Egresos
Clasificación por Objeto del Gasto (Capítulo y Concepto)
Del 01 de Enero al 31 de diciembre de 2021</t>
  </si>
  <si>
    <t>INSTITUTO MUNICIPAL DE LAS MUJERES
Estado Analítico del Ejercicio del Presupuesto de Egresos
Clasificación Económica (por Tipo de Gasto)
Del 01 de Enero al 31 de diciembre de 2021</t>
  </si>
  <si>
    <t>INSTITUTO MUNICIPAL DE LAS MUJERES
Estado Analítico del Ejercicio del Presupuesto de Egresos
Clasificación Administrativa
Del 01 de Enero al 31 de diciembre de 2021</t>
  </si>
  <si>
    <t>Gobierno (Federal/Estatal/Municipal) de León
Estado Analítico del Ejercicio del Presupuesto de Egresos
Clasificación Administrativa
Del 01 de Enero al 31 de diciembre de 2021</t>
  </si>
  <si>
    <t>INSTITUTO MUNICIPAL DE LAS MUJERES
Estado Analítico del Ejercicio del Presupuesto de Egresos
Clasificación Funcional (Finalidad y Función)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</si>
</sst>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Protection="1"/>
    <xf numFmtId="0" fontId="2" fillId="0" borderId="1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6" fillId="0" borderId="14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pane ySplit="4" topLeftCell="A5" activePane="bottomLeft" state="frozen"/>
      <selection pane="bottomLeft" activeCell="C8" sqref="C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6" t="s">
        <v>69</v>
      </c>
      <c r="B5" s="5"/>
      <c r="C5" s="37">
        <f t="shared" ref="C5:H5" si="0">+SUM(C6:C12)</f>
        <v>13113828.193033572</v>
      </c>
      <c r="D5" s="37">
        <f t="shared" si="0"/>
        <v>839596.65092099039</v>
      </c>
      <c r="E5" s="37">
        <f t="shared" ref="E5" si="1">+SUM(E6:E12)</f>
        <v>13953424.843954563</v>
      </c>
      <c r="F5" s="37">
        <f t="shared" si="0"/>
        <v>13076864.460000001</v>
      </c>
      <c r="G5" s="37">
        <f t="shared" si="0"/>
        <v>12534423.189999999</v>
      </c>
      <c r="H5" s="37">
        <f t="shared" si="0"/>
        <v>876560.38395456248</v>
      </c>
    </row>
    <row r="6" spans="1:8" x14ac:dyDescent="0.2">
      <c r="A6" s="3"/>
      <c r="B6" s="7" t="s">
        <v>78</v>
      </c>
      <c r="C6" s="11">
        <v>5405727.5007679984</v>
      </c>
      <c r="D6" s="11">
        <v>16814.717942858115</v>
      </c>
      <c r="E6" s="11">
        <v>5422542.2187108565</v>
      </c>
      <c r="F6" s="11">
        <v>5067513.8</v>
      </c>
      <c r="G6" s="11">
        <v>4812177.959999999</v>
      </c>
      <c r="H6" s="11">
        <f>+E6-F6</f>
        <v>355028.4187108567</v>
      </c>
    </row>
    <row r="7" spans="1:8" x14ac:dyDescent="0.2">
      <c r="A7" s="3"/>
      <c r="B7" s="7" t="s">
        <v>79</v>
      </c>
      <c r="C7" s="11">
        <v>4290000</v>
      </c>
      <c r="D7" s="11">
        <v>-4.999999888241291E-2</v>
      </c>
      <c r="E7" s="11">
        <v>4289999.9500000011</v>
      </c>
      <c r="F7" s="11">
        <v>4042192.93</v>
      </c>
      <c r="G7" s="11">
        <v>3972865.39</v>
      </c>
      <c r="H7" s="11">
        <f t="shared" ref="H7:H52" si="2">+E7-F7</f>
        <v>247807.02000000095</v>
      </c>
    </row>
    <row r="8" spans="1:8" x14ac:dyDescent="0.2">
      <c r="A8" s="3"/>
      <c r="B8" s="7" t="s">
        <v>80</v>
      </c>
      <c r="C8" s="11">
        <v>900397.84666518215</v>
      </c>
      <c r="D8" s="11">
        <v>468917.00260565616</v>
      </c>
      <c r="E8" s="11">
        <v>1369314.8492708383</v>
      </c>
      <c r="F8" s="11">
        <v>1305376.77</v>
      </c>
      <c r="G8" s="11">
        <v>1305376.77</v>
      </c>
      <c r="H8" s="11">
        <f t="shared" si="2"/>
        <v>63938.079270838294</v>
      </c>
    </row>
    <row r="9" spans="1:8" x14ac:dyDescent="0.2">
      <c r="A9" s="3"/>
      <c r="B9" s="7" t="s">
        <v>35</v>
      </c>
      <c r="C9" s="11">
        <v>1208820</v>
      </c>
      <c r="D9" s="11">
        <v>-26629.225776590873</v>
      </c>
      <c r="E9" s="11">
        <v>1182190.7742234091</v>
      </c>
      <c r="F9" s="11">
        <v>1085739.31</v>
      </c>
      <c r="G9" s="11">
        <v>867961.44000000006</v>
      </c>
      <c r="H9" s="11">
        <f t="shared" si="2"/>
        <v>96451.464223409072</v>
      </c>
    </row>
    <row r="10" spans="1:8" x14ac:dyDescent="0.2">
      <c r="A10" s="3"/>
      <c r="B10" s="7" t="s">
        <v>81</v>
      </c>
      <c r="C10" s="11">
        <v>1308882.8456003917</v>
      </c>
      <c r="D10" s="11">
        <v>380494.20614906587</v>
      </c>
      <c r="E10" s="11">
        <v>1689377.0517494576</v>
      </c>
      <c r="F10" s="11">
        <v>1576041.6500000001</v>
      </c>
      <c r="G10" s="11">
        <v>1576041.6300000001</v>
      </c>
      <c r="H10" s="11">
        <f t="shared" si="2"/>
        <v>113335.40174945747</v>
      </c>
    </row>
    <row r="11" spans="1:8" x14ac:dyDescent="0.2">
      <c r="A11" s="3"/>
      <c r="B11" s="7" t="s">
        <v>36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3"/>
      <c r="B12" s="7" t="s">
        <v>82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36" t="s">
        <v>70</v>
      </c>
      <c r="B13" s="5"/>
      <c r="C13" s="38">
        <f>+SUM(C14:C22)</f>
        <v>258950</v>
      </c>
      <c r="D13" s="38">
        <f t="shared" ref="D13:H13" si="3">+SUM(D14:D22)</f>
        <v>42647.35000000002</v>
      </c>
      <c r="E13" s="38">
        <f>+SUM(E14:E22)</f>
        <v>301597.35000000003</v>
      </c>
      <c r="F13" s="38">
        <f t="shared" si="3"/>
        <v>195249.76</v>
      </c>
      <c r="G13" s="38">
        <f t="shared" si="3"/>
        <v>195249.76</v>
      </c>
      <c r="H13" s="38">
        <f t="shared" si="3"/>
        <v>106347.59000000001</v>
      </c>
    </row>
    <row r="14" spans="1:8" x14ac:dyDescent="0.2">
      <c r="A14" s="3"/>
      <c r="B14" s="7" t="s">
        <v>83</v>
      </c>
      <c r="C14" s="11">
        <v>85850</v>
      </c>
      <c r="D14" s="11">
        <v>62589.710000000021</v>
      </c>
      <c r="E14" s="11">
        <v>148439.71000000002</v>
      </c>
      <c r="F14" s="11">
        <v>112369.76000000001</v>
      </c>
      <c r="G14" s="11">
        <v>112369.76000000001</v>
      </c>
      <c r="H14" s="11">
        <f t="shared" si="2"/>
        <v>36069.950000000012</v>
      </c>
    </row>
    <row r="15" spans="1:8" x14ac:dyDescent="0.2">
      <c r="A15" s="3"/>
      <c r="B15" s="7" t="s">
        <v>84</v>
      </c>
      <c r="C15" s="11">
        <v>1200</v>
      </c>
      <c r="D15" s="11">
        <v>182.06999999999994</v>
      </c>
      <c r="E15" s="11">
        <v>1382.07</v>
      </c>
      <c r="F15" s="11">
        <v>182.07</v>
      </c>
      <c r="G15" s="11">
        <v>182.07</v>
      </c>
      <c r="H15" s="11">
        <f t="shared" si="2"/>
        <v>1200</v>
      </c>
    </row>
    <row r="16" spans="1:8" x14ac:dyDescent="0.2">
      <c r="A16" s="3"/>
      <c r="B16" s="7" t="s">
        <v>85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1:8" x14ac:dyDescent="0.2">
      <c r="A17" s="3"/>
      <c r="B17" s="7" t="s">
        <v>86</v>
      </c>
      <c r="C17" s="11">
        <v>12400</v>
      </c>
      <c r="D17" s="11">
        <v>2000</v>
      </c>
      <c r="E17" s="11">
        <v>14400</v>
      </c>
      <c r="F17" s="11">
        <v>4146.9799999999996</v>
      </c>
      <c r="G17" s="11">
        <v>4146.9799999999996</v>
      </c>
      <c r="H17" s="11">
        <f t="shared" si="2"/>
        <v>10253.02</v>
      </c>
    </row>
    <row r="18" spans="1:8" x14ac:dyDescent="0.2">
      <c r="A18" s="3"/>
      <c r="B18" s="7" t="s">
        <v>87</v>
      </c>
      <c r="C18" s="11">
        <v>16000</v>
      </c>
      <c r="D18" s="11">
        <v>-624.43000000000029</v>
      </c>
      <c r="E18" s="11">
        <v>15375.57</v>
      </c>
      <c r="F18" s="11">
        <v>4117.32</v>
      </c>
      <c r="G18" s="11">
        <v>4117.32</v>
      </c>
      <c r="H18" s="11">
        <f t="shared" si="2"/>
        <v>11258.25</v>
      </c>
    </row>
    <row r="19" spans="1:8" x14ac:dyDescent="0.2">
      <c r="A19" s="3"/>
      <c r="B19" s="7" t="s">
        <v>88</v>
      </c>
      <c r="C19" s="11">
        <v>78000</v>
      </c>
      <c r="D19" s="11">
        <v>-28000</v>
      </c>
      <c r="E19" s="11">
        <v>50000</v>
      </c>
      <c r="F19" s="11">
        <v>55514.58</v>
      </c>
      <c r="G19" s="11">
        <v>55514.58</v>
      </c>
      <c r="H19" s="11">
        <f t="shared" si="2"/>
        <v>-5514.5800000000017</v>
      </c>
    </row>
    <row r="20" spans="1:8" x14ac:dyDescent="0.2">
      <c r="A20" s="3"/>
      <c r="B20" s="7" t="s">
        <v>89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 t="shared" si="2"/>
        <v>0</v>
      </c>
    </row>
    <row r="21" spans="1:8" x14ac:dyDescent="0.2">
      <c r="A21" s="3"/>
      <c r="B21" s="7" t="s">
        <v>90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2"/>
        <v>0</v>
      </c>
    </row>
    <row r="22" spans="1:8" x14ac:dyDescent="0.2">
      <c r="A22" s="3"/>
      <c r="B22" s="7" t="s">
        <v>91</v>
      </c>
      <c r="C22" s="11">
        <v>65500</v>
      </c>
      <c r="D22" s="11">
        <v>6500</v>
      </c>
      <c r="E22" s="11">
        <v>72000</v>
      </c>
      <c r="F22" s="11">
        <v>18919.05</v>
      </c>
      <c r="G22" s="11">
        <v>18919.05</v>
      </c>
      <c r="H22" s="11">
        <f t="shared" si="2"/>
        <v>53080.95</v>
      </c>
    </row>
    <row r="23" spans="1:8" x14ac:dyDescent="0.2">
      <c r="A23" s="36" t="s">
        <v>71</v>
      </c>
      <c r="B23" s="5"/>
      <c r="C23" s="38">
        <f>+SUM(C24:C32)</f>
        <v>1433702.0340288272</v>
      </c>
      <c r="D23" s="38">
        <f t="shared" ref="D23:H23" si="4">+SUM(D24:D32)</f>
        <v>395138.65534994745</v>
      </c>
      <c r="E23" s="38">
        <f>+SUM(E24:E32)</f>
        <v>1828840.6893787747</v>
      </c>
      <c r="F23" s="38">
        <f t="shared" si="4"/>
        <v>1298352.05</v>
      </c>
      <c r="G23" s="38">
        <f t="shared" si="4"/>
        <v>1263233.5699999998</v>
      </c>
      <c r="H23" s="38">
        <f t="shared" si="4"/>
        <v>530488.63937877456</v>
      </c>
    </row>
    <row r="24" spans="1:8" x14ac:dyDescent="0.2">
      <c r="A24" s="3"/>
      <c r="B24" s="7" t="s">
        <v>92</v>
      </c>
      <c r="C24" s="11">
        <v>126648</v>
      </c>
      <c r="D24" s="11">
        <v>5512</v>
      </c>
      <c r="E24" s="11">
        <v>132160</v>
      </c>
      <c r="F24" s="11">
        <v>106933.04</v>
      </c>
      <c r="G24" s="11">
        <v>105694.72</v>
      </c>
      <c r="H24" s="11">
        <f t="shared" si="2"/>
        <v>25226.960000000006</v>
      </c>
    </row>
    <row r="25" spans="1:8" x14ac:dyDescent="0.2">
      <c r="A25" s="3"/>
      <c r="B25" s="7" t="s">
        <v>93</v>
      </c>
      <c r="C25" s="11">
        <v>37000</v>
      </c>
      <c r="D25" s="11">
        <v>500</v>
      </c>
      <c r="E25" s="11">
        <v>37500</v>
      </c>
      <c r="F25" s="11">
        <v>23362.75</v>
      </c>
      <c r="G25" s="11">
        <v>23362.75</v>
      </c>
      <c r="H25" s="11">
        <f t="shared" si="2"/>
        <v>14137.25</v>
      </c>
    </row>
    <row r="26" spans="1:8" x14ac:dyDescent="0.2">
      <c r="A26" s="3"/>
      <c r="B26" s="7" t="s">
        <v>94</v>
      </c>
      <c r="C26" s="11">
        <v>790195</v>
      </c>
      <c r="D26" s="11">
        <v>-48452.560000000056</v>
      </c>
      <c r="E26" s="11">
        <v>741742.44</v>
      </c>
      <c r="F26" s="11">
        <v>713165.51</v>
      </c>
      <c r="G26" s="11">
        <v>713165.50999999989</v>
      </c>
      <c r="H26" s="11">
        <f t="shared" si="2"/>
        <v>28576.929999999935</v>
      </c>
    </row>
    <row r="27" spans="1:8" x14ac:dyDescent="0.2">
      <c r="A27" s="3"/>
      <c r="B27" s="7" t="s">
        <v>95</v>
      </c>
      <c r="C27" s="11">
        <v>41200</v>
      </c>
      <c r="D27" s="11">
        <v>0</v>
      </c>
      <c r="E27" s="11">
        <v>41200</v>
      </c>
      <c r="F27" s="11">
        <v>28830.82</v>
      </c>
      <c r="G27" s="11">
        <v>28205.659999999996</v>
      </c>
      <c r="H27" s="11">
        <f t="shared" si="2"/>
        <v>12369.18</v>
      </c>
    </row>
    <row r="28" spans="1:8" x14ac:dyDescent="0.2">
      <c r="A28" s="3"/>
      <c r="B28" s="7" t="s">
        <v>96</v>
      </c>
      <c r="C28" s="11">
        <v>111500</v>
      </c>
      <c r="D28" s="11">
        <v>494056.93999999994</v>
      </c>
      <c r="E28" s="11">
        <v>605556.93999999994</v>
      </c>
      <c r="F28" s="11">
        <v>239130.21000000002</v>
      </c>
      <c r="G28" s="11">
        <v>239130.21000000005</v>
      </c>
      <c r="H28" s="11">
        <f t="shared" si="2"/>
        <v>366426.72999999992</v>
      </c>
    </row>
    <row r="29" spans="1:8" x14ac:dyDescent="0.2">
      <c r="A29" s="3"/>
      <c r="B29" s="7" t="s">
        <v>97</v>
      </c>
      <c r="C29" s="11">
        <v>100000</v>
      </c>
      <c r="D29" s="11">
        <v>-57001</v>
      </c>
      <c r="E29" s="11">
        <v>42999</v>
      </c>
      <c r="F29" s="11">
        <v>20650.75</v>
      </c>
      <c r="G29" s="11">
        <v>20650.75</v>
      </c>
      <c r="H29" s="11">
        <f t="shared" si="2"/>
        <v>22348.25</v>
      </c>
    </row>
    <row r="30" spans="1:8" x14ac:dyDescent="0.2">
      <c r="A30" s="3"/>
      <c r="B30" s="7" t="s">
        <v>98</v>
      </c>
      <c r="C30" s="11">
        <v>15600</v>
      </c>
      <c r="D30" s="11">
        <v>-9000</v>
      </c>
      <c r="E30" s="11">
        <v>6600</v>
      </c>
      <c r="F30" s="11">
        <v>2305.89</v>
      </c>
      <c r="G30" s="11">
        <v>2305.89</v>
      </c>
      <c r="H30" s="11">
        <f t="shared" si="2"/>
        <v>4294.1100000000006</v>
      </c>
    </row>
    <row r="31" spans="1:8" x14ac:dyDescent="0.2">
      <c r="A31" s="3"/>
      <c r="B31" s="7" t="s">
        <v>99</v>
      </c>
      <c r="C31" s="11">
        <v>60000</v>
      </c>
      <c r="D31" s="11">
        <v>-12056.940000000002</v>
      </c>
      <c r="E31" s="11">
        <v>47943.06</v>
      </c>
      <c r="F31" s="11">
        <v>14307.09</v>
      </c>
      <c r="G31" s="11">
        <v>14307.09</v>
      </c>
      <c r="H31" s="11">
        <f t="shared" si="2"/>
        <v>33635.97</v>
      </c>
    </row>
    <row r="32" spans="1:8" x14ac:dyDescent="0.2">
      <c r="A32" s="3"/>
      <c r="B32" s="7" t="s">
        <v>19</v>
      </c>
      <c r="C32" s="11">
        <v>151559.0340288271</v>
      </c>
      <c r="D32" s="11">
        <v>21580.215349947568</v>
      </c>
      <c r="E32" s="11">
        <v>173139.24937877466</v>
      </c>
      <c r="F32" s="11">
        <v>149665.99</v>
      </c>
      <c r="G32" s="11">
        <v>116410.98999999999</v>
      </c>
      <c r="H32" s="11">
        <f t="shared" si="2"/>
        <v>23473.259378774674</v>
      </c>
    </row>
    <row r="33" spans="1:8" x14ac:dyDescent="0.2">
      <c r="A33" s="36" t="s">
        <v>72</v>
      </c>
      <c r="B33" s="5"/>
      <c r="C33" s="38">
        <f>+SUM(C34:C42)</f>
        <v>108000</v>
      </c>
      <c r="D33" s="38">
        <f t="shared" ref="D33:G33" si="5">+SUM(D34:D42)</f>
        <v>375000</v>
      </c>
      <c r="E33" s="38">
        <f>+SUM(E34:E42)</f>
        <v>483000</v>
      </c>
      <c r="F33" s="38">
        <f t="shared" si="5"/>
        <v>144118.54999999999</v>
      </c>
      <c r="G33" s="38">
        <f t="shared" si="5"/>
        <v>144118.54999999999</v>
      </c>
      <c r="H33" s="38">
        <f t="shared" si="2"/>
        <v>338881.45</v>
      </c>
    </row>
    <row r="34" spans="1:8" x14ac:dyDescent="0.2">
      <c r="A34" s="3"/>
      <c r="B34" s="7" t="s">
        <v>100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2"/>
        <v>0</v>
      </c>
    </row>
    <row r="35" spans="1:8" x14ac:dyDescent="0.2">
      <c r="A35" s="3"/>
      <c r="B35" s="7" t="s">
        <v>101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2"/>
        <v>0</v>
      </c>
    </row>
    <row r="36" spans="1:8" x14ac:dyDescent="0.2">
      <c r="A36" s="3"/>
      <c r="B36" s="7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2"/>
        <v>0</v>
      </c>
    </row>
    <row r="37" spans="1:8" x14ac:dyDescent="0.2">
      <c r="A37" s="3"/>
      <c r="B37" s="7" t="s">
        <v>103</v>
      </c>
      <c r="C37" s="11">
        <v>108000</v>
      </c>
      <c r="D37" s="11">
        <v>375000</v>
      </c>
      <c r="E37" s="11">
        <v>483000</v>
      </c>
      <c r="F37" s="11">
        <v>144118.54999999999</v>
      </c>
      <c r="G37" s="11">
        <v>144118.54999999999</v>
      </c>
      <c r="H37" s="11">
        <f t="shared" si="2"/>
        <v>338881.45</v>
      </c>
    </row>
    <row r="38" spans="1:8" x14ac:dyDescent="0.2">
      <c r="A38" s="3"/>
      <c r="B38" s="7" t="s">
        <v>41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2"/>
        <v>0</v>
      </c>
    </row>
    <row r="39" spans="1:8" x14ac:dyDescent="0.2">
      <c r="A39" s="3"/>
      <c r="B39" s="7" t="s">
        <v>104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 x14ac:dyDescent="0.2">
      <c r="A40" s="3"/>
      <c r="B40" s="7" t="s">
        <v>105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 x14ac:dyDescent="0.2">
      <c r="A41" s="3"/>
      <c r="B41" s="7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 x14ac:dyDescent="0.2">
      <c r="A42" s="3"/>
      <c r="B42" s="7" t="s">
        <v>106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 x14ac:dyDescent="0.2">
      <c r="A43" s="36" t="s">
        <v>73</v>
      </c>
      <c r="B43" s="5"/>
      <c r="C43" s="38">
        <f t="shared" ref="C43:G43" si="6">+SUM(C44:C52)</f>
        <v>97837</v>
      </c>
      <c r="D43" s="38">
        <f t="shared" si="6"/>
        <v>342514.93</v>
      </c>
      <c r="E43" s="38">
        <f t="shared" ref="E43" si="7">+SUM(E44:E52)</f>
        <v>440351.93</v>
      </c>
      <c r="F43" s="38">
        <f t="shared" si="6"/>
        <v>176048.08</v>
      </c>
      <c r="G43" s="38">
        <f t="shared" si="6"/>
        <v>176048.08</v>
      </c>
      <c r="H43" s="38">
        <f>+SUM(H44:H52)</f>
        <v>264303.84999999998</v>
      </c>
    </row>
    <row r="44" spans="1:8" x14ac:dyDescent="0.2">
      <c r="A44" s="3"/>
      <c r="B44" s="7" t="s">
        <v>107</v>
      </c>
      <c r="C44" s="11">
        <v>97837</v>
      </c>
      <c r="D44" s="11">
        <v>72514.929999999993</v>
      </c>
      <c r="E44" s="11">
        <v>170351.93</v>
      </c>
      <c r="F44" s="11">
        <v>153618.78</v>
      </c>
      <c r="G44" s="11">
        <v>153618.78</v>
      </c>
      <c r="H44" s="11">
        <f t="shared" si="2"/>
        <v>16733.149999999994</v>
      </c>
    </row>
    <row r="45" spans="1:8" x14ac:dyDescent="0.2">
      <c r="A45" s="3"/>
      <c r="B45" s="7" t="s">
        <v>108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 x14ac:dyDescent="0.2">
      <c r="A46" s="3"/>
      <c r="B46" s="7" t="s">
        <v>109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 x14ac:dyDescent="0.2">
      <c r="A47" s="3"/>
      <c r="B47" s="7" t="s">
        <v>110</v>
      </c>
      <c r="C47" s="11">
        <v>0</v>
      </c>
      <c r="D47" s="11">
        <v>247570.7</v>
      </c>
      <c r="E47" s="11">
        <v>247570.7</v>
      </c>
      <c r="F47" s="11">
        <v>0</v>
      </c>
      <c r="G47" s="11">
        <v>0</v>
      </c>
      <c r="H47" s="11">
        <f t="shared" si="2"/>
        <v>247570.7</v>
      </c>
    </row>
    <row r="48" spans="1:8" x14ac:dyDescent="0.2">
      <c r="A48" s="3"/>
      <c r="B48" s="7" t="s">
        <v>111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 x14ac:dyDescent="0.2">
      <c r="A49" s="3"/>
      <c r="B49" s="7" t="s">
        <v>112</v>
      </c>
      <c r="C49" s="11">
        <v>0</v>
      </c>
      <c r="D49" s="11">
        <v>22429.3</v>
      </c>
      <c r="E49" s="11">
        <v>22429.3</v>
      </c>
      <c r="F49" s="11">
        <v>22429.3</v>
      </c>
      <c r="G49" s="11">
        <v>22429.3</v>
      </c>
      <c r="H49" s="11">
        <f t="shared" si="2"/>
        <v>0</v>
      </c>
    </row>
    <row r="50" spans="1:8" x14ac:dyDescent="0.2">
      <c r="A50" s="3"/>
      <c r="B50" s="7" t="s">
        <v>113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x14ac:dyDescent="0.2">
      <c r="A51" s="3"/>
      <c r="B51" s="7" t="s">
        <v>114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2"/>
        <v>0</v>
      </c>
    </row>
    <row r="52" spans="1:8" x14ac:dyDescent="0.2">
      <c r="A52" s="3"/>
      <c r="B52" s="7" t="s">
        <v>115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si="2"/>
        <v>0</v>
      </c>
    </row>
    <row r="53" spans="1:8" x14ac:dyDescent="0.2">
      <c r="A53" s="36" t="s">
        <v>74</v>
      </c>
      <c r="B53" s="5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3"/>
      <c r="B54" s="7" t="s">
        <v>116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3"/>
      <c r="B55" s="7" t="s">
        <v>117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3"/>
      <c r="B56" s="7" t="s">
        <v>118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36" t="s">
        <v>75</v>
      </c>
      <c r="B57" s="5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3"/>
      <c r="B58" s="7" t="s">
        <v>119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3"/>
      <c r="B59" s="7" t="s">
        <v>120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3"/>
      <c r="B60" s="7" t="s">
        <v>121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3"/>
      <c r="B61" s="7" t="s">
        <v>122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3"/>
      <c r="B62" s="7" t="s">
        <v>123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3"/>
      <c r="B63" s="7" t="s">
        <v>124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3"/>
      <c r="B64" s="7" t="s">
        <v>125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36" t="s">
        <v>76</v>
      </c>
      <c r="B65" s="5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3"/>
      <c r="B66" s="7" t="s">
        <v>38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3"/>
      <c r="B67" s="7" t="s">
        <v>39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3"/>
      <c r="B68" s="7" t="s">
        <v>40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36" t="s">
        <v>77</v>
      </c>
      <c r="B69" s="5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3"/>
      <c r="B70" s="7" t="s">
        <v>126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3"/>
      <c r="B71" s="7" t="s">
        <v>127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3"/>
      <c r="B72" s="7" t="s">
        <v>128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3"/>
      <c r="B73" s="7" t="s">
        <v>129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3"/>
      <c r="B74" s="7" t="s">
        <v>130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3"/>
      <c r="B75" s="7" t="s">
        <v>131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4"/>
      <c r="B76" s="8" t="s">
        <v>132</v>
      </c>
      <c r="C76" s="12"/>
      <c r="D76" s="12"/>
      <c r="E76" s="12"/>
      <c r="F76" s="12"/>
      <c r="G76" s="12"/>
      <c r="H76" s="12"/>
    </row>
    <row r="77" spans="1:8" x14ac:dyDescent="0.2">
      <c r="A77" s="6"/>
      <c r="B77" s="9" t="s">
        <v>61</v>
      </c>
      <c r="C77" s="13">
        <f>+SUM(C5:C76)/2</f>
        <v>15012317.2270624</v>
      </c>
      <c r="D77" s="13">
        <f t="shared" ref="D77:G77" si="8">+SUM(D5:D76)/2</f>
        <v>1994897.5862709382</v>
      </c>
      <c r="E77" s="13">
        <f t="shared" si="8"/>
        <v>17007214.81333334</v>
      </c>
      <c r="F77" s="13">
        <f t="shared" si="8"/>
        <v>14890632.900000002</v>
      </c>
      <c r="G77" s="13">
        <f t="shared" si="8"/>
        <v>14313073.150000002</v>
      </c>
      <c r="H77" s="13">
        <f>+E77-F77</f>
        <v>2116581.9133333378</v>
      </c>
    </row>
    <row r="80" spans="1:8" x14ac:dyDescent="0.2">
      <c r="B80" s="1" t="s">
        <v>137</v>
      </c>
    </row>
    <row r="81" spans="2:2" ht="22.5" x14ac:dyDescent="0.2">
      <c r="B81" s="41" t="s">
        <v>138</v>
      </c>
    </row>
    <row r="86" spans="2:2" x14ac:dyDescent="0.2">
      <c r="B86" s="1" t="s">
        <v>137</v>
      </c>
    </row>
    <row r="87" spans="2:2" ht="22.5" x14ac:dyDescent="0.2">
      <c r="B87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77:H77 F5:H5 F13:G13 F23:G23 F33:G33 H50:H52 E13 E23 E33 E53:E76" unlockedFormula="1"/>
    <ignoredError sqref="H23 H13 E5 E43 H44:H49" formula="1" unlockedFormula="1"/>
    <ignoredError sqref="C43:D43 F43:H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142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"/>
      <c r="B5" s="44"/>
      <c r="C5" s="45"/>
      <c r="D5" s="45"/>
      <c r="E5" s="45"/>
      <c r="F5" s="45"/>
      <c r="G5" s="45"/>
      <c r="H5" s="45"/>
    </row>
    <row r="6" spans="1:8" x14ac:dyDescent="0.2">
      <c r="A6" s="3"/>
      <c r="B6" s="14" t="s">
        <v>0</v>
      </c>
      <c r="C6" s="39">
        <f>+C16-C8</f>
        <v>10722317.2270624</v>
      </c>
      <c r="D6" s="39">
        <f t="shared" ref="D6:G6" si="0">+D16-D8</f>
        <v>1994897.5862709382</v>
      </c>
      <c r="E6" s="39">
        <f t="shared" si="0"/>
        <v>12717214.81333334</v>
      </c>
      <c r="F6" s="39">
        <f t="shared" si="0"/>
        <v>10848439.970000003</v>
      </c>
      <c r="G6" s="39">
        <f t="shared" si="0"/>
        <v>10340207.760000002</v>
      </c>
      <c r="H6" s="40">
        <f>+E6-F6</f>
        <v>1868774.8433333375</v>
      </c>
    </row>
    <row r="7" spans="1:8" x14ac:dyDescent="0.2">
      <c r="A7" s="3"/>
      <c r="B7" s="14"/>
      <c r="C7" s="39"/>
      <c r="D7" s="17"/>
      <c r="E7" s="39"/>
      <c r="F7" s="39"/>
      <c r="G7" s="39"/>
      <c r="H7" s="17"/>
    </row>
    <row r="8" spans="1:8" x14ac:dyDescent="0.2">
      <c r="A8" s="3"/>
      <c r="B8" s="14" t="s">
        <v>1</v>
      </c>
      <c r="C8" s="39">
        <v>4290000</v>
      </c>
      <c r="D8" s="17"/>
      <c r="E8" s="39">
        <v>4290000</v>
      </c>
      <c r="F8" s="39">
        <f>+COG!F7</f>
        <v>4042192.93</v>
      </c>
      <c r="G8" s="39">
        <f>+COG!G7</f>
        <v>3972865.39</v>
      </c>
      <c r="H8" s="40">
        <f>+E8-F8</f>
        <v>247807.06999999983</v>
      </c>
    </row>
    <row r="9" spans="1:8" x14ac:dyDescent="0.2">
      <c r="A9" s="3"/>
      <c r="B9" s="14"/>
      <c r="C9" s="17"/>
      <c r="D9" s="17"/>
      <c r="E9" s="17"/>
      <c r="F9" s="17"/>
      <c r="G9" s="17"/>
      <c r="H9" s="17"/>
    </row>
    <row r="10" spans="1:8" x14ac:dyDescent="0.2">
      <c r="A10" s="3"/>
      <c r="B10" s="14" t="s">
        <v>2</v>
      </c>
      <c r="C10" s="17"/>
      <c r="D10" s="17"/>
      <c r="E10" s="17"/>
      <c r="F10" s="17"/>
      <c r="G10" s="17"/>
      <c r="H10" s="17"/>
    </row>
    <row r="11" spans="1:8" x14ac:dyDescent="0.2">
      <c r="A11" s="3"/>
      <c r="B11" s="14"/>
      <c r="C11" s="17"/>
      <c r="D11" s="17"/>
      <c r="E11" s="17"/>
      <c r="F11" s="17"/>
      <c r="G11" s="17"/>
      <c r="H11" s="17"/>
    </row>
    <row r="12" spans="1:8" x14ac:dyDescent="0.2">
      <c r="A12" s="3"/>
      <c r="B12" s="14" t="s">
        <v>41</v>
      </c>
      <c r="C12" s="17"/>
      <c r="D12" s="17"/>
      <c r="E12" s="17"/>
      <c r="F12" s="17"/>
      <c r="G12" s="17"/>
      <c r="H12" s="17"/>
    </row>
    <row r="13" spans="1:8" x14ac:dyDescent="0.2">
      <c r="A13" s="3"/>
      <c r="B13" s="14"/>
      <c r="C13" s="17"/>
      <c r="D13" s="17"/>
      <c r="E13" s="17"/>
      <c r="F13" s="17"/>
      <c r="G13" s="17"/>
      <c r="H13" s="17"/>
    </row>
    <row r="14" spans="1:8" x14ac:dyDescent="0.2">
      <c r="A14" s="3"/>
      <c r="B14" s="14" t="s">
        <v>38</v>
      </c>
      <c r="C14" s="17"/>
      <c r="D14" s="17"/>
      <c r="E14" s="17"/>
      <c r="F14" s="17"/>
      <c r="G14" s="17"/>
      <c r="H14" s="17"/>
    </row>
    <row r="15" spans="1:8" x14ac:dyDescent="0.2">
      <c r="A15" s="4"/>
      <c r="B15" s="15"/>
      <c r="C15" s="18"/>
      <c r="D15" s="18"/>
      <c r="E15" s="18"/>
      <c r="F15" s="18"/>
      <c r="G15" s="18"/>
      <c r="H15" s="18"/>
    </row>
    <row r="16" spans="1:8" x14ac:dyDescent="0.2">
      <c r="A16" s="16"/>
      <c r="B16" s="9" t="s">
        <v>61</v>
      </c>
      <c r="C16" s="13">
        <f>+COG!C77</f>
        <v>15012317.2270624</v>
      </c>
      <c r="D16" s="13">
        <f>+COG!D77</f>
        <v>1994897.5862709382</v>
      </c>
      <c r="E16" s="13">
        <f>+COG!E77</f>
        <v>17007214.81333334</v>
      </c>
      <c r="F16" s="13">
        <f>+COG!F77</f>
        <v>14890632.900000002</v>
      </c>
      <c r="G16" s="13">
        <f>+COG!G77</f>
        <v>14313073.150000002</v>
      </c>
      <c r="H16" s="13">
        <f>+E16-F16</f>
        <v>2116581.9133333378</v>
      </c>
    </row>
    <row r="19" spans="2:2" x14ac:dyDescent="0.2">
      <c r="B19" s="1" t="s">
        <v>137</v>
      </c>
    </row>
    <row r="20" spans="2:2" ht="22.5" x14ac:dyDescent="0.2">
      <c r="B20" s="41" t="s">
        <v>138</v>
      </c>
    </row>
    <row r="25" spans="2:2" x14ac:dyDescent="0.2">
      <c r="B25" s="1" t="s">
        <v>137</v>
      </c>
    </row>
    <row r="26" spans="2:2" ht="22.5" x14ac:dyDescent="0.2">
      <c r="B26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20" sqref="A20"/>
    </sheetView>
  </sheetViews>
  <sheetFormatPr baseColWidth="10" defaultRowHeight="11.25" x14ac:dyDescent="0.2"/>
  <cols>
    <col min="1" max="1" width="2.83203125" style="46" customWidth="1"/>
    <col min="2" max="2" width="60.83203125" style="46" customWidth="1"/>
    <col min="3" max="8" width="18.33203125" style="46" customWidth="1"/>
    <col min="9" max="16384" width="12" style="46"/>
  </cols>
  <sheetData>
    <row r="1" spans="1:8" ht="45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60" t="s">
        <v>62</v>
      </c>
      <c r="B3" s="61"/>
      <c r="C3" s="55" t="s">
        <v>68</v>
      </c>
      <c r="D3" s="56"/>
      <c r="E3" s="56"/>
      <c r="F3" s="56"/>
      <c r="G3" s="57"/>
      <c r="H3" s="58" t="s">
        <v>67</v>
      </c>
    </row>
    <row r="4" spans="1:8" ht="24.95" customHeight="1" x14ac:dyDescent="0.2">
      <c r="A4" s="62"/>
      <c r="B4" s="63"/>
      <c r="C4" s="42" t="s">
        <v>63</v>
      </c>
      <c r="D4" s="42" t="s">
        <v>133</v>
      </c>
      <c r="E4" s="42" t="s">
        <v>64</v>
      </c>
      <c r="F4" s="42" t="s">
        <v>65</v>
      </c>
      <c r="G4" s="42" t="s">
        <v>66</v>
      </c>
      <c r="H4" s="59"/>
    </row>
    <row r="5" spans="1:8" x14ac:dyDescent="0.2">
      <c r="A5" s="64"/>
      <c r="B5" s="65"/>
      <c r="C5" s="43">
        <v>1</v>
      </c>
      <c r="D5" s="43">
        <v>2</v>
      </c>
      <c r="E5" s="43" t="s">
        <v>134</v>
      </c>
      <c r="F5" s="43">
        <v>4</v>
      </c>
      <c r="G5" s="43">
        <v>5</v>
      </c>
      <c r="H5" s="43" t="s">
        <v>135</v>
      </c>
    </row>
    <row r="6" spans="1:8" x14ac:dyDescent="0.2">
      <c r="A6" s="47"/>
      <c r="B6" s="21"/>
      <c r="C6" s="24"/>
      <c r="D6" s="24"/>
      <c r="E6" s="24"/>
      <c r="F6" s="24"/>
      <c r="G6" s="24"/>
      <c r="H6" s="24"/>
    </row>
    <row r="7" spans="1:8" x14ac:dyDescent="0.2">
      <c r="A7" s="48" t="s">
        <v>53</v>
      </c>
      <c r="B7" s="19"/>
      <c r="C7" s="11">
        <f>+COG!C77</f>
        <v>15012317.2270624</v>
      </c>
      <c r="D7" s="11">
        <f>+COG!D77</f>
        <v>1994897.5862709382</v>
      </c>
      <c r="E7" s="11">
        <f>+COG!E77</f>
        <v>17007214.81333334</v>
      </c>
      <c r="F7" s="11">
        <f>+COG!F77</f>
        <v>14890632.900000002</v>
      </c>
      <c r="G7" s="11">
        <f>+COG!G77</f>
        <v>14313073.150000002</v>
      </c>
      <c r="H7" s="11">
        <f>+E7-F7</f>
        <v>2116581.9133333378</v>
      </c>
    </row>
    <row r="8" spans="1:8" x14ac:dyDescent="0.2">
      <c r="A8" s="48" t="s">
        <v>54</v>
      </c>
      <c r="B8" s="19"/>
      <c r="C8" s="11"/>
      <c r="D8" s="11"/>
      <c r="E8" s="11"/>
      <c r="F8" s="11"/>
      <c r="G8" s="11"/>
      <c r="H8" s="11"/>
    </row>
    <row r="9" spans="1:8" x14ac:dyDescent="0.2">
      <c r="A9" s="48" t="s">
        <v>55</v>
      </c>
      <c r="B9" s="19"/>
      <c r="C9" s="11"/>
      <c r="D9" s="11"/>
      <c r="E9" s="11"/>
      <c r="F9" s="11"/>
      <c r="G9" s="11"/>
      <c r="H9" s="11"/>
    </row>
    <row r="10" spans="1:8" x14ac:dyDescent="0.2">
      <c r="A10" s="48" t="s">
        <v>56</v>
      </c>
      <c r="B10" s="19"/>
      <c r="C10" s="11"/>
      <c r="D10" s="11"/>
      <c r="E10" s="11"/>
      <c r="F10" s="11"/>
      <c r="G10" s="11"/>
      <c r="H10" s="11"/>
    </row>
    <row r="11" spans="1:8" x14ac:dyDescent="0.2">
      <c r="A11" s="48" t="s">
        <v>57</v>
      </c>
      <c r="B11" s="19"/>
      <c r="C11" s="11"/>
      <c r="D11" s="11"/>
      <c r="E11" s="11"/>
      <c r="F11" s="11"/>
      <c r="G11" s="11"/>
      <c r="H11" s="11"/>
    </row>
    <row r="12" spans="1:8" x14ac:dyDescent="0.2">
      <c r="A12" s="48" t="s">
        <v>58</v>
      </c>
      <c r="B12" s="19"/>
      <c r="C12" s="11"/>
      <c r="D12" s="11"/>
      <c r="E12" s="11"/>
      <c r="F12" s="11"/>
      <c r="G12" s="11"/>
      <c r="H12" s="11"/>
    </row>
    <row r="13" spans="1:8" x14ac:dyDescent="0.2">
      <c r="A13" s="48" t="s">
        <v>59</v>
      </c>
      <c r="B13" s="19"/>
      <c r="C13" s="11"/>
      <c r="D13" s="11"/>
      <c r="E13" s="11"/>
      <c r="F13" s="11"/>
      <c r="G13" s="11"/>
      <c r="H13" s="11"/>
    </row>
    <row r="14" spans="1:8" x14ac:dyDescent="0.2">
      <c r="A14" s="48" t="s">
        <v>60</v>
      </c>
      <c r="B14" s="19"/>
      <c r="C14" s="11"/>
      <c r="D14" s="11"/>
      <c r="E14" s="11"/>
      <c r="F14" s="11"/>
      <c r="G14" s="11"/>
      <c r="H14" s="11"/>
    </row>
    <row r="15" spans="1:8" x14ac:dyDescent="0.2">
      <c r="A15" s="48"/>
      <c r="B15" s="22"/>
      <c r="C15" s="12"/>
      <c r="D15" s="12"/>
      <c r="E15" s="12"/>
      <c r="F15" s="12"/>
      <c r="G15" s="12"/>
      <c r="H15" s="12"/>
    </row>
    <row r="16" spans="1:8" x14ac:dyDescent="0.2">
      <c r="A16" s="49"/>
      <c r="B16" s="35" t="s">
        <v>61</v>
      </c>
      <c r="C16" s="20">
        <f>SUM(C7:C15)</f>
        <v>15012317.2270624</v>
      </c>
      <c r="D16" s="20">
        <f t="shared" ref="D16:H16" si="0">SUM(D7:D15)</f>
        <v>1994897.5862709382</v>
      </c>
      <c r="E16" s="20">
        <f t="shared" si="0"/>
        <v>17007214.81333334</v>
      </c>
      <c r="F16" s="20">
        <f t="shared" si="0"/>
        <v>14890632.900000002</v>
      </c>
      <c r="G16" s="20">
        <f t="shared" si="0"/>
        <v>14313073.150000002</v>
      </c>
      <c r="H16" s="20">
        <f t="shared" si="0"/>
        <v>2116581.9133333378</v>
      </c>
    </row>
    <row r="19" spans="1:8" ht="45" customHeight="1" x14ac:dyDescent="0.2">
      <c r="A19" s="55" t="s">
        <v>144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62</v>
      </c>
      <c r="B21" s="61"/>
      <c r="C21" s="55" t="s">
        <v>68</v>
      </c>
      <c r="D21" s="56"/>
      <c r="E21" s="56"/>
      <c r="F21" s="56"/>
      <c r="G21" s="57"/>
      <c r="H21" s="58" t="s">
        <v>67</v>
      </c>
    </row>
    <row r="22" spans="1:8" ht="22.5" x14ac:dyDescent="0.2">
      <c r="A22" s="62"/>
      <c r="B22" s="63"/>
      <c r="C22" s="42" t="s">
        <v>63</v>
      </c>
      <c r="D22" s="42" t="s">
        <v>133</v>
      </c>
      <c r="E22" s="42" t="s">
        <v>64</v>
      </c>
      <c r="F22" s="42" t="s">
        <v>65</v>
      </c>
      <c r="G22" s="42" t="s">
        <v>66</v>
      </c>
      <c r="H22" s="59"/>
    </row>
    <row r="23" spans="1:8" x14ac:dyDescent="0.2">
      <c r="A23" s="64"/>
      <c r="B23" s="65"/>
      <c r="C23" s="43">
        <v>1</v>
      </c>
      <c r="D23" s="43">
        <v>2</v>
      </c>
      <c r="E23" s="43" t="s">
        <v>134</v>
      </c>
      <c r="F23" s="43">
        <v>4</v>
      </c>
      <c r="G23" s="43">
        <v>5</v>
      </c>
      <c r="H23" s="43" t="s">
        <v>135</v>
      </c>
    </row>
    <row r="24" spans="1:8" x14ac:dyDescent="0.2">
      <c r="A24" s="47"/>
      <c r="B24" s="50"/>
      <c r="C24" s="10"/>
      <c r="D24" s="10"/>
      <c r="E24" s="10"/>
      <c r="F24" s="10"/>
      <c r="G24" s="10"/>
      <c r="H24" s="10"/>
    </row>
    <row r="25" spans="1:8" x14ac:dyDescent="0.2">
      <c r="A25" s="48" t="s">
        <v>8</v>
      </c>
      <c r="B25" s="51"/>
      <c r="C25" s="11"/>
      <c r="D25" s="11"/>
      <c r="E25" s="11"/>
      <c r="F25" s="11"/>
      <c r="G25" s="11"/>
      <c r="H25" s="11"/>
    </row>
    <row r="26" spans="1:8" x14ac:dyDescent="0.2">
      <c r="A26" s="48" t="s">
        <v>9</v>
      </c>
      <c r="B26" s="51"/>
      <c r="C26" s="11"/>
      <c r="D26" s="11"/>
      <c r="E26" s="11"/>
      <c r="F26" s="11"/>
      <c r="G26" s="11"/>
      <c r="H26" s="11"/>
    </row>
    <row r="27" spans="1:8" x14ac:dyDescent="0.2">
      <c r="A27" s="48" t="s">
        <v>10</v>
      </c>
      <c r="B27" s="51"/>
      <c r="C27" s="11"/>
      <c r="D27" s="11"/>
      <c r="E27" s="11"/>
      <c r="F27" s="11"/>
      <c r="G27" s="11"/>
      <c r="H27" s="11"/>
    </row>
    <row r="28" spans="1:8" x14ac:dyDescent="0.2">
      <c r="A28" s="48" t="s">
        <v>11</v>
      </c>
      <c r="B28" s="51"/>
      <c r="C28" s="11">
        <f>+C7</f>
        <v>15012317.2270624</v>
      </c>
      <c r="D28" s="11">
        <f t="shared" ref="D28:H28" si="1">+D7</f>
        <v>1994897.5862709382</v>
      </c>
      <c r="E28" s="11">
        <f t="shared" si="1"/>
        <v>17007214.81333334</v>
      </c>
      <c r="F28" s="11">
        <f t="shared" si="1"/>
        <v>14890632.900000002</v>
      </c>
      <c r="G28" s="11">
        <f t="shared" si="1"/>
        <v>14313073.150000002</v>
      </c>
      <c r="H28" s="11">
        <f t="shared" si="1"/>
        <v>2116581.9133333378</v>
      </c>
    </row>
    <row r="29" spans="1:8" x14ac:dyDescent="0.2">
      <c r="A29" s="48"/>
      <c r="B29" s="51"/>
      <c r="C29" s="12"/>
      <c r="D29" s="12"/>
      <c r="E29" s="12"/>
      <c r="F29" s="12"/>
      <c r="G29" s="12"/>
      <c r="H29" s="12"/>
    </row>
    <row r="30" spans="1:8" x14ac:dyDescent="0.2">
      <c r="A30" s="49"/>
      <c r="B30" s="35" t="s">
        <v>61</v>
      </c>
      <c r="C30" s="20">
        <f>SUM(C28:C29)</f>
        <v>15012317.2270624</v>
      </c>
      <c r="D30" s="20">
        <f t="shared" ref="D30:H30" si="2">SUM(D28:D29)</f>
        <v>1994897.5862709382</v>
      </c>
      <c r="E30" s="20">
        <f t="shared" si="2"/>
        <v>17007214.81333334</v>
      </c>
      <c r="F30" s="20">
        <f t="shared" si="2"/>
        <v>14890632.900000002</v>
      </c>
      <c r="G30" s="20">
        <f t="shared" si="2"/>
        <v>14313073.150000002</v>
      </c>
      <c r="H30" s="20">
        <f t="shared" si="2"/>
        <v>2116581.9133333378</v>
      </c>
    </row>
    <row r="33" spans="1:8" ht="45" customHeight="1" x14ac:dyDescent="0.2">
      <c r="A33" s="55" t="s">
        <v>136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62</v>
      </c>
      <c r="B34" s="61"/>
      <c r="C34" s="55" t="s">
        <v>68</v>
      </c>
      <c r="D34" s="56"/>
      <c r="E34" s="56"/>
      <c r="F34" s="56"/>
      <c r="G34" s="57"/>
      <c r="H34" s="58" t="s">
        <v>67</v>
      </c>
    </row>
    <row r="35" spans="1:8" ht="22.5" x14ac:dyDescent="0.2">
      <c r="A35" s="62"/>
      <c r="B35" s="63"/>
      <c r="C35" s="42" t="s">
        <v>63</v>
      </c>
      <c r="D35" s="42" t="s">
        <v>133</v>
      </c>
      <c r="E35" s="42" t="s">
        <v>64</v>
      </c>
      <c r="F35" s="42" t="s">
        <v>65</v>
      </c>
      <c r="G35" s="42" t="s">
        <v>66</v>
      </c>
      <c r="H35" s="59"/>
    </row>
    <row r="36" spans="1:8" x14ac:dyDescent="0.2">
      <c r="A36" s="64"/>
      <c r="B36" s="65"/>
      <c r="C36" s="43">
        <v>1</v>
      </c>
      <c r="D36" s="43">
        <v>2</v>
      </c>
      <c r="E36" s="43" t="s">
        <v>134</v>
      </c>
      <c r="F36" s="43">
        <v>4</v>
      </c>
      <c r="G36" s="43">
        <v>5</v>
      </c>
      <c r="H36" s="43" t="s">
        <v>135</v>
      </c>
    </row>
    <row r="37" spans="1:8" x14ac:dyDescent="0.2">
      <c r="A37" s="47"/>
      <c r="B37" s="50"/>
      <c r="C37" s="10"/>
      <c r="D37" s="10"/>
      <c r="E37" s="10"/>
      <c r="F37" s="10"/>
      <c r="G37" s="10"/>
      <c r="H37" s="10"/>
    </row>
    <row r="38" spans="1:8" ht="22.5" x14ac:dyDescent="0.2">
      <c r="A38" s="48"/>
      <c r="B38" s="52" t="s">
        <v>13</v>
      </c>
      <c r="C38" s="11"/>
      <c r="D38" s="11"/>
      <c r="E38" s="11"/>
      <c r="F38" s="11"/>
      <c r="G38" s="11"/>
      <c r="H38" s="11"/>
    </row>
    <row r="39" spans="1:8" x14ac:dyDescent="0.2">
      <c r="A39" s="48"/>
      <c r="B39" s="52"/>
      <c r="C39" s="11"/>
      <c r="D39" s="11" t="s">
        <v>140</v>
      </c>
      <c r="E39" s="11"/>
      <c r="F39" s="11"/>
      <c r="G39" s="11"/>
      <c r="H39" s="11"/>
    </row>
    <row r="40" spans="1:8" x14ac:dyDescent="0.2">
      <c r="A40" s="48"/>
      <c r="B40" s="52" t="s">
        <v>12</v>
      </c>
      <c r="C40" s="11"/>
      <c r="D40" s="11"/>
      <c r="E40" s="11"/>
      <c r="F40" s="11"/>
      <c r="G40" s="11"/>
      <c r="H40" s="11"/>
    </row>
    <row r="41" spans="1:8" x14ac:dyDescent="0.2">
      <c r="A41" s="48"/>
      <c r="B41" s="52"/>
      <c r="C41" s="11"/>
      <c r="D41" s="11"/>
      <c r="E41" s="11"/>
      <c r="F41" s="11"/>
      <c r="G41" s="11"/>
      <c r="H41" s="11"/>
    </row>
    <row r="42" spans="1:8" ht="22.5" x14ac:dyDescent="0.2">
      <c r="A42" s="48"/>
      <c r="B42" s="52" t="s">
        <v>14</v>
      </c>
      <c r="C42" s="11"/>
      <c r="D42" s="11"/>
      <c r="E42" s="11"/>
      <c r="F42" s="11"/>
      <c r="G42" s="11"/>
      <c r="H42" s="11"/>
    </row>
    <row r="43" spans="1:8" x14ac:dyDescent="0.2">
      <c r="A43" s="48"/>
      <c r="B43" s="52"/>
      <c r="C43" s="11"/>
      <c r="D43" s="11"/>
      <c r="E43" s="11"/>
      <c r="F43" s="11"/>
      <c r="G43" s="11"/>
      <c r="H43" s="11"/>
    </row>
    <row r="44" spans="1:8" ht="22.5" x14ac:dyDescent="0.2">
      <c r="A44" s="48"/>
      <c r="B44" s="52" t="s">
        <v>26</v>
      </c>
      <c r="C44" s="11"/>
      <c r="D44" s="11"/>
      <c r="E44" s="11"/>
      <c r="F44" s="11"/>
      <c r="G44" s="11"/>
      <c r="H44" s="11"/>
    </row>
    <row r="45" spans="1:8" x14ac:dyDescent="0.2">
      <c r="A45" s="48"/>
      <c r="B45" s="52"/>
      <c r="C45" s="11"/>
      <c r="D45" s="11"/>
      <c r="E45" s="11"/>
      <c r="F45" s="11"/>
      <c r="G45" s="11"/>
      <c r="H45" s="11"/>
    </row>
    <row r="46" spans="1:8" ht="22.5" x14ac:dyDescent="0.2">
      <c r="A46" s="48"/>
      <c r="B46" s="52" t="s">
        <v>27</v>
      </c>
      <c r="C46" s="11"/>
      <c r="D46" s="11"/>
      <c r="E46" s="11"/>
      <c r="F46" s="11"/>
      <c r="G46" s="11"/>
      <c r="H46" s="11"/>
    </row>
    <row r="47" spans="1:8" x14ac:dyDescent="0.2">
      <c r="A47" s="48"/>
      <c r="B47" s="52"/>
      <c r="C47" s="11"/>
      <c r="D47" s="11"/>
      <c r="E47" s="11"/>
      <c r="F47" s="11"/>
      <c r="G47" s="11"/>
      <c r="H47" s="11"/>
    </row>
    <row r="48" spans="1:8" ht="22.5" x14ac:dyDescent="0.2">
      <c r="A48" s="48"/>
      <c r="B48" s="52" t="s">
        <v>34</v>
      </c>
      <c r="C48" s="11"/>
      <c r="D48" s="11"/>
      <c r="E48" s="11"/>
      <c r="F48" s="11"/>
      <c r="G48" s="11"/>
      <c r="H48" s="11"/>
    </row>
    <row r="49" spans="1:8" x14ac:dyDescent="0.2">
      <c r="A49" s="48"/>
      <c r="B49" s="52"/>
      <c r="C49" s="11"/>
      <c r="D49" s="11"/>
      <c r="E49" s="11"/>
      <c r="F49" s="11"/>
      <c r="G49" s="11"/>
      <c r="H49" s="11"/>
    </row>
    <row r="50" spans="1:8" x14ac:dyDescent="0.2">
      <c r="A50" s="48"/>
      <c r="B50" s="52" t="s">
        <v>15</v>
      </c>
      <c r="C50" s="11"/>
      <c r="D50" s="11"/>
      <c r="E50" s="11"/>
      <c r="F50" s="11"/>
      <c r="G50" s="11"/>
      <c r="H50" s="11"/>
    </row>
    <row r="51" spans="1:8" x14ac:dyDescent="0.2">
      <c r="A51" s="6"/>
      <c r="B51" s="53"/>
      <c r="C51" s="12"/>
      <c r="D51" s="12"/>
      <c r="E51" s="12"/>
      <c r="F51" s="12"/>
      <c r="G51" s="12"/>
      <c r="H51" s="12"/>
    </row>
    <row r="52" spans="1:8" x14ac:dyDescent="0.2">
      <c r="A52" s="49"/>
      <c r="B52" s="35" t="s">
        <v>61</v>
      </c>
      <c r="C52" s="20"/>
      <c r="D52" s="20"/>
      <c r="E52" s="20"/>
      <c r="F52" s="20"/>
      <c r="G52" s="20"/>
      <c r="H52" s="20"/>
    </row>
    <row r="55" spans="1:8" x14ac:dyDescent="0.2">
      <c r="B55" s="46" t="s">
        <v>137</v>
      </c>
    </row>
    <row r="56" spans="1:8" ht="22.5" x14ac:dyDescent="0.2">
      <c r="B56" s="54" t="s">
        <v>138</v>
      </c>
    </row>
    <row r="61" spans="1:8" x14ac:dyDescent="0.2">
      <c r="B61" s="46" t="s">
        <v>137</v>
      </c>
    </row>
    <row r="62" spans="1:8" ht="22.5" x14ac:dyDescent="0.2">
      <c r="B62" s="54" t="s">
        <v>139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2"/>
      <c r="B5" s="33"/>
      <c r="C5" s="10"/>
      <c r="D5" s="10"/>
      <c r="E5" s="10"/>
      <c r="F5" s="10"/>
      <c r="G5" s="10"/>
      <c r="H5" s="10"/>
    </row>
    <row r="6" spans="1:8" x14ac:dyDescent="0.2">
      <c r="A6" s="29" t="s">
        <v>16</v>
      </c>
      <c r="B6" s="27"/>
      <c r="C6" s="11"/>
      <c r="D6" s="11"/>
      <c r="E6" s="11"/>
      <c r="F6" s="11"/>
      <c r="G6" s="11"/>
      <c r="H6" s="11"/>
    </row>
    <row r="7" spans="1:8" x14ac:dyDescent="0.2">
      <c r="A7" s="26"/>
      <c r="B7" s="30" t="s">
        <v>42</v>
      </c>
      <c r="C7" s="11"/>
      <c r="D7" s="11"/>
      <c r="E7" s="11"/>
      <c r="F7" s="11"/>
      <c r="G7" s="11"/>
      <c r="H7" s="11"/>
    </row>
    <row r="8" spans="1:8" x14ac:dyDescent="0.2">
      <c r="A8" s="26"/>
      <c r="B8" s="30" t="s">
        <v>17</v>
      </c>
      <c r="C8" s="11"/>
      <c r="D8" s="11"/>
      <c r="E8" s="11"/>
      <c r="F8" s="11"/>
      <c r="G8" s="11"/>
      <c r="H8" s="11"/>
    </row>
    <row r="9" spans="1:8" x14ac:dyDescent="0.2">
      <c r="A9" s="26"/>
      <c r="B9" s="30" t="s">
        <v>43</v>
      </c>
      <c r="C9" s="11"/>
      <c r="D9" s="11"/>
      <c r="E9" s="11"/>
      <c r="F9" s="11"/>
      <c r="G9" s="11"/>
      <c r="H9" s="11"/>
    </row>
    <row r="10" spans="1:8" x14ac:dyDescent="0.2">
      <c r="A10" s="26"/>
      <c r="B10" s="30" t="s">
        <v>3</v>
      </c>
      <c r="C10" s="11"/>
      <c r="D10" s="11"/>
      <c r="E10" s="11"/>
      <c r="F10" s="11"/>
      <c r="G10" s="11"/>
      <c r="H10" s="11"/>
    </row>
    <row r="11" spans="1:8" x14ac:dyDescent="0.2">
      <c r="A11" s="26"/>
      <c r="B11" s="30" t="s">
        <v>23</v>
      </c>
      <c r="C11" s="11"/>
      <c r="D11" s="11"/>
      <c r="E11" s="11"/>
      <c r="F11" s="11"/>
      <c r="G11" s="11"/>
      <c r="H11" s="11"/>
    </row>
    <row r="12" spans="1:8" x14ac:dyDescent="0.2">
      <c r="A12" s="26"/>
      <c r="B12" s="30" t="s">
        <v>18</v>
      </c>
      <c r="C12" s="11"/>
      <c r="D12" s="11"/>
      <c r="E12" s="11"/>
      <c r="F12" s="11"/>
      <c r="G12" s="11"/>
      <c r="H12" s="11"/>
    </row>
    <row r="13" spans="1:8" x14ac:dyDescent="0.2">
      <c r="A13" s="26"/>
      <c r="B13" s="30" t="s">
        <v>44</v>
      </c>
      <c r="C13" s="11"/>
      <c r="D13" s="11"/>
      <c r="E13" s="11"/>
      <c r="F13" s="11"/>
      <c r="G13" s="11"/>
      <c r="H13" s="11"/>
    </row>
    <row r="14" spans="1:8" x14ac:dyDescent="0.2">
      <c r="A14" s="26"/>
      <c r="B14" s="30" t="s">
        <v>19</v>
      </c>
      <c r="C14" s="11"/>
      <c r="D14" s="11"/>
      <c r="E14" s="11"/>
      <c r="F14" s="11"/>
      <c r="G14" s="11"/>
      <c r="H14" s="11"/>
    </row>
    <row r="15" spans="1:8" x14ac:dyDescent="0.2">
      <c r="A15" s="28"/>
      <c r="B15" s="30"/>
      <c r="C15" s="11"/>
      <c r="D15" s="11"/>
      <c r="E15" s="11"/>
      <c r="F15" s="11"/>
      <c r="G15" s="11"/>
      <c r="H15" s="11"/>
    </row>
    <row r="16" spans="1:8" x14ac:dyDescent="0.2">
      <c r="A16" s="29" t="s">
        <v>20</v>
      </c>
      <c r="B16" s="31"/>
      <c r="C16" s="11"/>
      <c r="D16" s="11"/>
      <c r="E16" s="11"/>
      <c r="F16" s="11"/>
      <c r="G16" s="11"/>
      <c r="H16" s="11"/>
    </row>
    <row r="17" spans="1:8" x14ac:dyDescent="0.2">
      <c r="A17" s="26"/>
      <c r="B17" s="30" t="s">
        <v>45</v>
      </c>
      <c r="C17" s="11"/>
      <c r="D17" s="11"/>
      <c r="E17" s="11"/>
      <c r="F17" s="11"/>
      <c r="G17" s="11"/>
      <c r="H17" s="11"/>
    </row>
    <row r="18" spans="1:8" x14ac:dyDescent="0.2">
      <c r="A18" s="26"/>
      <c r="B18" s="30" t="s">
        <v>28</v>
      </c>
      <c r="C18" s="11"/>
      <c r="D18" s="11"/>
      <c r="E18" s="11"/>
      <c r="F18" s="11"/>
      <c r="G18" s="11"/>
      <c r="H18" s="11"/>
    </row>
    <row r="19" spans="1:8" x14ac:dyDescent="0.2">
      <c r="A19" s="26"/>
      <c r="B19" s="30" t="s">
        <v>21</v>
      </c>
      <c r="C19" s="11"/>
      <c r="D19" s="11"/>
      <c r="E19" s="11"/>
      <c r="F19" s="11"/>
      <c r="G19" s="11"/>
      <c r="H19" s="11"/>
    </row>
    <row r="20" spans="1:8" x14ac:dyDescent="0.2">
      <c r="A20" s="26"/>
      <c r="B20" s="30" t="s">
        <v>46</v>
      </c>
      <c r="C20" s="11"/>
      <c r="D20" s="11"/>
      <c r="E20" s="11"/>
      <c r="F20" s="11"/>
      <c r="G20" s="11"/>
      <c r="H20" s="11"/>
    </row>
    <row r="21" spans="1:8" x14ac:dyDescent="0.2">
      <c r="A21" s="26"/>
      <c r="B21" s="30" t="s">
        <v>47</v>
      </c>
      <c r="C21" s="11"/>
      <c r="D21" s="11"/>
      <c r="E21" s="11"/>
      <c r="F21" s="11"/>
      <c r="G21" s="11"/>
      <c r="H21" s="11"/>
    </row>
    <row r="22" spans="1:8" x14ac:dyDescent="0.2">
      <c r="A22" s="26"/>
      <c r="B22" s="30" t="s">
        <v>48</v>
      </c>
      <c r="C22" s="11"/>
      <c r="D22" s="11"/>
      <c r="E22" s="11"/>
      <c r="F22" s="11"/>
      <c r="G22" s="11"/>
      <c r="H22" s="11"/>
    </row>
    <row r="23" spans="1:8" x14ac:dyDescent="0.2">
      <c r="A23" s="26"/>
      <c r="B23" s="30" t="s">
        <v>4</v>
      </c>
      <c r="C23" s="11">
        <f>+CA!C7</f>
        <v>15012317.2270624</v>
      </c>
      <c r="D23" s="11">
        <f>+CA!D7</f>
        <v>1994897.5862709382</v>
      </c>
      <c r="E23" s="11">
        <f>+CA!E7</f>
        <v>17007214.81333334</v>
      </c>
      <c r="F23" s="11">
        <f>+CA!F7</f>
        <v>14890632.900000002</v>
      </c>
      <c r="G23" s="11">
        <f>+CA!G7</f>
        <v>14313073.150000002</v>
      </c>
      <c r="H23" s="11">
        <f>+CA!H7</f>
        <v>2116581.9133333378</v>
      </c>
    </row>
    <row r="24" spans="1:8" x14ac:dyDescent="0.2">
      <c r="A24" s="28"/>
      <c r="B24" s="30"/>
      <c r="C24" s="11"/>
      <c r="D24" s="11"/>
      <c r="E24" s="11"/>
      <c r="F24" s="11"/>
      <c r="G24" s="11"/>
      <c r="H24" s="11"/>
    </row>
    <row r="25" spans="1:8" x14ac:dyDescent="0.2">
      <c r="A25" s="29" t="s">
        <v>49</v>
      </c>
      <c r="B25" s="31"/>
      <c r="C25" s="11"/>
      <c r="D25" s="11"/>
      <c r="E25" s="11"/>
      <c r="F25" s="11"/>
      <c r="G25" s="11"/>
      <c r="H25" s="11"/>
    </row>
    <row r="26" spans="1:8" x14ac:dyDescent="0.2">
      <c r="A26" s="26"/>
      <c r="B26" s="30" t="s">
        <v>29</v>
      </c>
      <c r="C26" s="11"/>
      <c r="D26" s="11"/>
      <c r="E26" s="11"/>
      <c r="F26" s="11"/>
      <c r="G26" s="11"/>
      <c r="H26" s="11"/>
    </row>
    <row r="27" spans="1:8" x14ac:dyDescent="0.2">
      <c r="A27" s="26"/>
      <c r="B27" s="30" t="s">
        <v>24</v>
      </c>
      <c r="C27" s="11"/>
      <c r="D27" s="11"/>
      <c r="E27" s="11"/>
      <c r="F27" s="11"/>
      <c r="G27" s="11"/>
      <c r="H27" s="11"/>
    </row>
    <row r="28" spans="1:8" x14ac:dyDescent="0.2">
      <c r="A28" s="26"/>
      <c r="B28" s="30" t="s">
        <v>30</v>
      </c>
      <c r="C28" s="11"/>
      <c r="D28" s="11"/>
      <c r="E28" s="11"/>
      <c r="F28" s="11"/>
      <c r="G28" s="11"/>
      <c r="H28" s="11"/>
    </row>
    <row r="29" spans="1:8" x14ac:dyDescent="0.2">
      <c r="A29" s="26"/>
      <c r="B29" s="30" t="s">
        <v>50</v>
      </c>
      <c r="C29" s="11"/>
      <c r="D29" s="11"/>
      <c r="E29" s="11"/>
      <c r="F29" s="11"/>
      <c r="G29" s="11"/>
      <c r="H29" s="11"/>
    </row>
    <row r="30" spans="1:8" x14ac:dyDescent="0.2">
      <c r="A30" s="26"/>
      <c r="B30" s="30" t="s">
        <v>22</v>
      </c>
      <c r="C30" s="11"/>
      <c r="D30" s="11"/>
      <c r="E30" s="11"/>
      <c r="F30" s="11"/>
      <c r="G30" s="11"/>
      <c r="H30" s="11"/>
    </row>
    <row r="31" spans="1:8" x14ac:dyDescent="0.2">
      <c r="A31" s="26"/>
      <c r="B31" s="30" t="s">
        <v>5</v>
      </c>
      <c r="C31" s="11"/>
      <c r="D31" s="11"/>
      <c r="E31" s="11"/>
      <c r="F31" s="11"/>
      <c r="G31" s="11"/>
      <c r="H31" s="11"/>
    </row>
    <row r="32" spans="1:8" x14ac:dyDescent="0.2">
      <c r="A32" s="26"/>
      <c r="B32" s="30" t="s">
        <v>6</v>
      </c>
      <c r="C32" s="11"/>
      <c r="D32" s="11"/>
      <c r="E32" s="11"/>
      <c r="F32" s="11"/>
      <c r="G32" s="11"/>
      <c r="H32" s="11"/>
    </row>
    <row r="33" spans="1:8" x14ac:dyDescent="0.2">
      <c r="A33" s="26"/>
      <c r="B33" s="30" t="s">
        <v>51</v>
      </c>
      <c r="C33" s="11"/>
      <c r="D33" s="11"/>
      <c r="E33" s="11"/>
      <c r="F33" s="11"/>
      <c r="G33" s="11"/>
      <c r="H33" s="11"/>
    </row>
    <row r="34" spans="1:8" x14ac:dyDescent="0.2">
      <c r="A34" s="26"/>
      <c r="B34" s="30" t="s">
        <v>31</v>
      </c>
      <c r="C34" s="11"/>
      <c r="D34" s="11"/>
      <c r="E34" s="11"/>
      <c r="F34" s="11"/>
      <c r="G34" s="11"/>
      <c r="H34" s="11"/>
    </row>
    <row r="35" spans="1:8" x14ac:dyDescent="0.2">
      <c r="A35" s="28"/>
      <c r="B35" s="30"/>
      <c r="C35" s="11"/>
      <c r="D35" s="11"/>
      <c r="E35" s="11"/>
      <c r="F35" s="11"/>
      <c r="G35" s="11"/>
      <c r="H35" s="11"/>
    </row>
    <row r="36" spans="1:8" x14ac:dyDescent="0.2">
      <c r="A36" s="29" t="s">
        <v>32</v>
      </c>
      <c r="B36" s="31"/>
      <c r="C36" s="11"/>
      <c r="D36" s="11"/>
      <c r="E36" s="11"/>
      <c r="F36" s="11"/>
      <c r="G36" s="11"/>
      <c r="H36" s="11"/>
    </row>
    <row r="37" spans="1:8" x14ac:dyDescent="0.2">
      <c r="A37" s="26"/>
      <c r="B37" s="30" t="s">
        <v>52</v>
      </c>
      <c r="C37" s="11"/>
      <c r="D37" s="11"/>
      <c r="E37" s="11"/>
      <c r="F37" s="11"/>
      <c r="G37" s="11"/>
      <c r="H37" s="11"/>
    </row>
    <row r="38" spans="1:8" ht="22.5" x14ac:dyDescent="0.2">
      <c r="A38" s="26"/>
      <c r="B38" s="30" t="s">
        <v>25</v>
      </c>
      <c r="C38" s="11"/>
      <c r="D38" s="11"/>
      <c r="E38" s="11"/>
      <c r="F38" s="11"/>
      <c r="G38" s="11"/>
      <c r="H38" s="11"/>
    </row>
    <row r="39" spans="1:8" x14ac:dyDescent="0.2">
      <c r="A39" s="26"/>
      <c r="B39" s="30" t="s">
        <v>33</v>
      </c>
      <c r="C39" s="11"/>
      <c r="D39" s="11"/>
      <c r="E39" s="11"/>
      <c r="F39" s="11"/>
      <c r="G39" s="11"/>
      <c r="H39" s="11"/>
    </row>
    <row r="40" spans="1:8" x14ac:dyDescent="0.2">
      <c r="A40" s="26"/>
      <c r="B40" s="30" t="s">
        <v>7</v>
      </c>
      <c r="C40" s="11"/>
      <c r="D40" s="11"/>
      <c r="E40" s="11"/>
      <c r="F40" s="11"/>
      <c r="G40" s="11"/>
      <c r="H40" s="11"/>
    </row>
    <row r="41" spans="1:8" x14ac:dyDescent="0.2">
      <c r="A41" s="28"/>
      <c r="B41" s="30"/>
      <c r="C41" s="11"/>
      <c r="D41" s="11"/>
      <c r="E41" s="11"/>
      <c r="F41" s="11"/>
      <c r="G41" s="11"/>
      <c r="H41" s="11"/>
    </row>
    <row r="42" spans="1:8" x14ac:dyDescent="0.2">
      <c r="A42" s="34"/>
      <c r="B42" s="35" t="s">
        <v>61</v>
      </c>
      <c r="C42" s="20">
        <f>SUM(C23:C41)</f>
        <v>15012317.2270624</v>
      </c>
      <c r="D42" s="20">
        <f t="shared" ref="D42:H42" si="0">SUM(D23:D41)</f>
        <v>1994897.5862709382</v>
      </c>
      <c r="E42" s="20">
        <f t="shared" si="0"/>
        <v>17007214.81333334</v>
      </c>
      <c r="F42" s="20">
        <f t="shared" si="0"/>
        <v>14890632.900000002</v>
      </c>
      <c r="G42" s="20">
        <f t="shared" si="0"/>
        <v>14313073.150000002</v>
      </c>
      <c r="H42" s="20">
        <f t="shared" si="0"/>
        <v>2116581.9133333378</v>
      </c>
    </row>
    <row r="43" spans="1:8" x14ac:dyDescent="0.2">
      <c r="A43" s="25"/>
      <c r="B43" s="25"/>
      <c r="C43" s="25"/>
      <c r="D43" s="25"/>
      <c r="E43" s="25"/>
      <c r="F43" s="25"/>
      <c r="G43" s="25"/>
      <c r="H43" s="25"/>
    </row>
    <row r="44" spans="1:8" x14ac:dyDescent="0.2">
      <c r="A44" s="25"/>
      <c r="B44" s="25"/>
      <c r="C44" s="25"/>
      <c r="D44" s="25"/>
      <c r="E44" s="25"/>
      <c r="F44" s="25"/>
      <c r="G44" s="25"/>
      <c r="H44" s="25"/>
    </row>
    <row r="45" spans="1:8" x14ac:dyDescent="0.2">
      <c r="A45" s="25"/>
      <c r="B45" s="1"/>
      <c r="C45" s="25"/>
      <c r="D45" s="25"/>
      <c r="E45" s="25"/>
      <c r="F45" s="25"/>
      <c r="G45" s="25"/>
      <c r="H45" s="25"/>
    </row>
    <row r="46" spans="1:8" x14ac:dyDescent="0.2">
      <c r="B46" s="1" t="s">
        <v>137</v>
      </c>
    </row>
    <row r="47" spans="1:8" ht="22.5" x14ac:dyDescent="0.2">
      <c r="B47" s="41" t="s">
        <v>138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137</v>
      </c>
    </row>
    <row r="53" spans="2:2" ht="22.5" x14ac:dyDescent="0.2">
      <c r="B53" s="41" t="s">
        <v>139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42:H42 C23:H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2021-10-19T19:04:57Z</cp:lastPrinted>
  <dcterms:created xsi:type="dcterms:W3CDTF">2014-02-10T03:37:14Z</dcterms:created>
  <dcterms:modified xsi:type="dcterms:W3CDTF">2022-01-19T07:59:50Z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